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15" windowWidth="18855" windowHeight="6855" activeTab="1"/>
  </bookViews>
  <sheets>
    <sheet name="rozpočet 2019" sheetId="1" r:id="rId1"/>
    <sheet name="střednědobý výhled 2020_2021" sheetId="2" r:id="rId2"/>
  </sheets>
  <definedNames/>
  <calcPr fullCalcOnLoad="1"/>
</workbook>
</file>

<file path=xl/sharedStrings.xml><?xml version="1.0" encoding="utf-8"?>
<sst xmlns="http://schemas.openxmlformats.org/spreadsheetml/2006/main" count="46" uniqueCount="45">
  <si>
    <t>komentář :</t>
  </si>
  <si>
    <t>Výnosy celkem</t>
  </si>
  <si>
    <t>příspěvek zřizovatele-provozní</t>
  </si>
  <si>
    <t>příspěvek zřizovatele - účelový ( s vyúčtováním)</t>
  </si>
  <si>
    <t>zúčtování 403 do výnosů</t>
  </si>
  <si>
    <t>není majetek s dotací</t>
  </si>
  <si>
    <t>zapojení fondů do výnosů</t>
  </si>
  <si>
    <t>ostatní výnosy  - školkovné</t>
  </si>
  <si>
    <t>ostatní výnosy - stravné</t>
  </si>
  <si>
    <t>doplňková činnost - obědy pro cizí strávníky</t>
  </si>
  <si>
    <t>Náklady celkem</t>
  </si>
  <si>
    <t>mzdové náklady</t>
  </si>
  <si>
    <t>provozní náklady</t>
  </si>
  <si>
    <t>odpisy</t>
  </si>
  <si>
    <t>potraviny</t>
  </si>
  <si>
    <t>rozdíl náklady - výnosy</t>
  </si>
  <si>
    <t xml:space="preserve"> Hladinu významnosti si organizace stanovila dle zák. 0,3% brutto aktiv, tedy pro rok 2019 částku 6.500,00 Kč.</t>
  </si>
  <si>
    <t>rozpočet 2018</t>
  </si>
  <si>
    <t>posl.upravený rozpočet 2018</t>
  </si>
  <si>
    <t>aktuální předp. Skut.2018</t>
  </si>
  <si>
    <t>rozpočet plán 2019</t>
  </si>
  <si>
    <t>reálný předpoklad použití zisku z DČ k financování HČ v rozpočtovaném roce</t>
  </si>
  <si>
    <t xml:space="preserve">Pokud se bude částka v plánu  rozpočtu odlišovat od skutečnosti o více než tuto stanovenou hladinu významnosti, oznámí příspěvková organizace  zřizovateli  úpravu rozpočtu v jednotlivých položkách rozpočtu,  vždy však tak, aby rozpočet příspěvku zřizovatele zůstal vyrovnaný.  </t>
  </si>
  <si>
    <t>v tom odhady transferů  : MŠMT , Tandem , OPVK ( OPVK 2019-2020 celkem 385.000,00 v návrhu rozpočtu roku 2019 ideální 1/2 transferu)</t>
  </si>
  <si>
    <t>provozní a mzdové transfery z jiných zdrojů</t>
  </si>
  <si>
    <t>Mateřská škola Bohumilice, Bohumilice 105, 384 81 Čkyně , IČO 75001136</t>
  </si>
  <si>
    <t xml:space="preserve">             Příjmy: </t>
  </si>
  <si>
    <t xml:space="preserve">neinvestiční příjmy příspěvkové organizace </t>
  </si>
  <si>
    <t>provozní příspěvek - úplata od rodičů</t>
  </si>
  <si>
    <t xml:space="preserve">příjmy z doplňkové činnosti </t>
  </si>
  <si>
    <t xml:space="preserve">stravné - úplata od rodičů </t>
  </si>
  <si>
    <t xml:space="preserve">celkem : </t>
  </si>
  <si>
    <t xml:space="preserve">                                          Výdaje : </t>
  </si>
  <si>
    <t>spotřeba el.energie</t>
  </si>
  <si>
    <t xml:space="preserve">vodné, stočné </t>
  </si>
  <si>
    <t>opravy a udržování</t>
  </si>
  <si>
    <t xml:space="preserve">mzdové náklady </t>
  </si>
  <si>
    <t>služby</t>
  </si>
  <si>
    <t xml:space="preserve">spotřeba materiálu , učební pomůcky, hračky </t>
  </si>
  <si>
    <t xml:space="preserve">nákup potravin do ŠJ </t>
  </si>
  <si>
    <t xml:space="preserve">odpisy dlouhodob. majetku </t>
  </si>
  <si>
    <t>Střednědobý výhled příspěvkové organizace na roky 2020 a 2021</t>
  </si>
  <si>
    <t>Rozpočet -  MŠ Bohumilice 2019</t>
  </si>
  <si>
    <t xml:space="preserve">Dana Šmídová, ředitelka </t>
  </si>
  <si>
    <t>Dana Šmídová, ředitelka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</si>
</sst>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&quot;.&quot;m&quot;.&quot;yy"/>
    <numFmt numFmtId="165" formatCode="dd&quot;.&quot;mm&quot;.&quot;yyyy"/>
    <numFmt numFmtId="166" formatCode="[$-405]#,##0.00"/>
    <numFmt numFmtId="167" formatCode="[$-405]#,##0"/>
    <numFmt numFmtId="168" formatCode="[$-405]General"/>
    <numFmt numFmtId="169" formatCode="#,##0.00&quot; &quot;[$Kč-405];[Red]&quot;-&quot;#,##0.00&quot; &quot;[$Kč-405]"/>
  </numFmts>
  <fonts count="44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i/>
      <u val="single"/>
      <sz val="11"/>
      <color theme="1"/>
      <name val="Arial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6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168" fontId="26" fillId="0" borderId="0">
      <alignment/>
      <protection/>
    </xf>
    <xf numFmtId="0" fontId="27" fillId="0" borderId="0">
      <alignment horizontal="center"/>
      <protection/>
    </xf>
    <xf numFmtId="0" fontId="27" fillId="0" borderId="0">
      <alignment horizontal="center" textRotation="90"/>
      <protection/>
    </xf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3" fillId="23" borderId="6" applyNumberFormat="0" applyFont="0" applyAlignment="0" applyProtection="0"/>
    <xf numFmtId="9" fontId="23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0">
      <alignment/>
      <protection/>
    </xf>
    <xf numFmtId="169" fontId="36" fillId="0" borderId="0">
      <alignment/>
      <protection/>
    </xf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68" fontId="26" fillId="0" borderId="0" xfId="36">
      <alignment/>
      <protection/>
    </xf>
    <xf numFmtId="168" fontId="26" fillId="0" borderId="10" xfId="36" applyBorder="1">
      <alignment/>
      <protection/>
    </xf>
    <xf numFmtId="168" fontId="26" fillId="33" borderId="10" xfId="36" applyFont="1" applyFill="1" applyBorder="1" applyAlignment="1">
      <alignment horizontal="center"/>
      <protection/>
    </xf>
    <xf numFmtId="168" fontId="26" fillId="33" borderId="10" xfId="36" applyFont="1" applyFill="1" applyBorder="1" applyAlignment="1">
      <alignment wrapText="1"/>
      <protection/>
    </xf>
    <xf numFmtId="168" fontId="26" fillId="33" borderId="10" xfId="36" applyFont="1" applyFill="1" applyBorder="1" applyAlignment="1">
      <alignment horizontal="center" wrapText="1"/>
      <protection/>
    </xf>
    <xf numFmtId="168" fontId="26" fillId="34" borderId="10" xfId="36" applyFont="1" applyFill="1" applyBorder="1">
      <alignment/>
      <protection/>
    </xf>
    <xf numFmtId="167" fontId="26" fillId="34" borderId="10" xfId="36" applyNumberFormat="1" applyFill="1" applyBorder="1">
      <alignment/>
      <protection/>
    </xf>
    <xf numFmtId="166" fontId="26" fillId="33" borderId="10" xfId="36" applyNumberFormat="1" applyFill="1" applyBorder="1">
      <alignment/>
      <protection/>
    </xf>
    <xf numFmtId="168" fontId="26" fillId="0" borderId="10" xfId="36" applyFont="1" applyBorder="1" applyAlignment="1">
      <alignment wrapText="1"/>
      <protection/>
    </xf>
    <xf numFmtId="168" fontId="26" fillId="0" borderId="0" xfId="36" applyBorder="1">
      <alignment/>
      <protection/>
    </xf>
    <xf numFmtId="49" fontId="43" fillId="0" borderId="0" xfId="36" applyNumberFormat="1" applyFont="1">
      <alignment/>
      <protection/>
    </xf>
    <xf numFmtId="168" fontId="26" fillId="0" borderId="10" xfId="36" applyBorder="1" applyAlignment="1">
      <alignment wrapText="1"/>
      <protection/>
    </xf>
    <xf numFmtId="168" fontId="2" fillId="0" borderId="0" xfId="36" applyFont="1" applyAlignment="1">
      <alignment horizontal="center" wrapText="1"/>
      <protection/>
    </xf>
    <xf numFmtId="168" fontId="3" fillId="0" borderId="11" xfId="36" applyFont="1" applyBorder="1">
      <alignment/>
      <protection/>
    </xf>
    <xf numFmtId="168" fontId="3" fillId="0" borderId="12" xfId="36" applyFont="1" applyBorder="1">
      <alignment/>
      <protection/>
    </xf>
    <xf numFmtId="168" fontId="1" fillId="0" borderId="0" xfId="36" applyFont="1" applyBorder="1">
      <alignment/>
      <protection/>
    </xf>
    <xf numFmtId="3" fontId="26" fillId="0" borderId="13" xfId="36" applyNumberFormat="1" applyBorder="1">
      <alignment/>
      <protection/>
    </xf>
    <xf numFmtId="3" fontId="3" fillId="0" borderId="12" xfId="36" applyNumberFormat="1" applyFont="1" applyBorder="1">
      <alignment/>
      <protection/>
    </xf>
    <xf numFmtId="168" fontId="26" fillId="0" borderId="11" xfId="36" applyBorder="1">
      <alignment/>
      <protection/>
    </xf>
    <xf numFmtId="3" fontId="26" fillId="0" borderId="0" xfId="36" applyNumberFormat="1">
      <alignment/>
      <protection/>
    </xf>
    <xf numFmtId="168" fontId="3" fillId="0" borderId="14" xfId="36" applyFont="1" applyBorder="1">
      <alignment/>
      <protection/>
    </xf>
    <xf numFmtId="168" fontId="3" fillId="0" borderId="15" xfId="36" applyFont="1" applyBorder="1">
      <alignment/>
      <protection/>
    </xf>
    <xf numFmtId="3" fontId="3" fillId="0" borderId="14" xfId="36" applyNumberFormat="1" applyFont="1" applyBorder="1">
      <alignment/>
      <protection/>
    </xf>
    <xf numFmtId="168" fontId="3" fillId="0" borderId="16" xfId="36" applyFont="1" applyBorder="1">
      <alignment/>
      <protection/>
    </xf>
    <xf numFmtId="168" fontId="1" fillId="0" borderId="16" xfId="36" applyFont="1" applyBorder="1">
      <alignment/>
      <protection/>
    </xf>
    <xf numFmtId="3" fontId="26" fillId="0" borderId="14" xfId="36" applyNumberFormat="1" applyBorder="1">
      <alignment/>
      <protection/>
    </xf>
    <xf numFmtId="168" fontId="26" fillId="33" borderId="17" xfId="36" applyFont="1" applyFill="1" applyBorder="1" applyAlignment="1">
      <alignment horizontal="center"/>
      <protection/>
    </xf>
    <xf numFmtId="168" fontId="26" fillId="0" borderId="0" xfId="36" applyFont="1" applyFill="1" applyBorder="1" applyAlignment="1">
      <alignment horizontal="left" wrapText="1"/>
      <protection/>
    </xf>
    <xf numFmtId="168" fontId="1" fillId="0" borderId="0" xfId="36" applyFont="1" applyBorder="1" applyAlignment="1">
      <alignment horizontal="center"/>
      <protection/>
    </xf>
    <xf numFmtId="168" fontId="2" fillId="0" borderId="0" xfId="36" applyFont="1" applyBorder="1" applyAlignment="1">
      <alignment horizontal="center" wrapText="1"/>
      <protection/>
    </xf>
    <xf numFmtId="168" fontId="3" fillId="0" borderId="0" xfId="36" applyFont="1" applyBorder="1" applyAlignment="1">
      <alignment horizontal="center" wrapText="1"/>
      <protection/>
    </xf>
    <xf numFmtId="168" fontId="3" fillId="0" borderId="12" xfId="36" applyFont="1" applyBorder="1" applyAlignment="1">
      <alignment horizontal="center" textRotation="90"/>
      <protection/>
    </xf>
    <xf numFmtId="168" fontId="3" fillId="0" borderId="18" xfId="36" applyFont="1" applyBorder="1" applyAlignment="1">
      <alignment horizontal="center" textRotation="90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eading" xfId="37"/>
    <cellStyle name="Heading1" xfId="38"/>
    <cellStyle name="Chybně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Poznámka" xfId="49"/>
    <cellStyle name="Percent" xfId="50"/>
    <cellStyle name="Propojená buňka" xfId="51"/>
    <cellStyle name="Result" xfId="52"/>
    <cellStyle name="Result2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zoomScale="80" zoomScaleNormal="80" zoomScalePageLayoutView="0" workbookViewId="0" topLeftCell="A13">
      <selection activeCell="C33" sqref="C32:C33"/>
    </sheetView>
  </sheetViews>
  <sheetFormatPr defaultColWidth="8.125" defaultRowHeight="14.25"/>
  <cols>
    <col min="1" max="1" width="40.875" style="1" customWidth="1"/>
    <col min="2" max="2" width="14.625" style="1" customWidth="1"/>
    <col min="3" max="3" width="25.50390625" style="1" customWidth="1"/>
    <col min="4" max="5" width="22.50390625" style="1" customWidth="1"/>
    <col min="6" max="6" width="25.75390625" style="1" customWidth="1"/>
    <col min="7" max="7" width="2.875" style="1" customWidth="1"/>
    <col min="8" max="11" width="10.75390625" style="1" hidden="1" customWidth="1"/>
    <col min="12" max="16384" width="8.125" style="1" customWidth="1"/>
  </cols>
  <sheetData>
    <row r="1" spans="1:6" ht="15">
      <c r="A1" s="27" t="s">
        <v>42</v>
      </c>
      <c r="B1" s="27"/>
      <c r="C1" s="27"/>
      <c r="D1" s="27"/>
      <c r="E1" s="27"/>
      <c r="F1" s="27"/>
    </row>
    <row r="2" spans="1:6" ht="15">
      <c r="A2" s="2"/>
      <c r="B2" s="3" t="s">
        <v>17</v>
      </c>
      <c r="C2" s="4" t="s">
        <v>18</v>
      </c>
      <c r="D2" s="4" t="s">
        <v>19</v>
      </c>
      <c r="E2" s="5" t="s">
        <v>20</v>
      </c>
      <c r="F2" s="2" t="s">
        <v>0</v>
      </c>
    </row>
    <row r="3" spans="1:6" ht="15">
      <c r="A3" s="6" t="s">
        <v>1</v>
      </c>
      <c r="B3" s="7">
        <f>SUM(B4:B11)</f>
        <v>2760845</v>
      </c>
      <c r="C3" s="7">
        <f>SUM(C4:C11)</f>
        <v>3067327</v>
      </c>
      <c r="D3" s="7">
        <f aca="true" t="shared" si="0" ref="D3:D16">C3</f>
        <v>3067327</v>
      </c>
      <c r="E3" s="7">
        <f>SUM(E4:E11)</f>
        <v>3268000</v>
      </c>
      <c r="F3" s="2"/>
    </row>
    <row r="4" spans="1:6" ht="15">
      <c r="A4" s="2" t="s">
        <v>2</v>
      </c>
      <c r="B4" s="8">
        <v>300000</v>
      </c>
      <c r="C4" s="8">
        <v>300000</v>
      </c>
      <c r="D4" s="8">
        <f t="shared" si="0"/>
        <v>300000</v>
      </c>
      <c r="E4" s="8">
        <v>300000</v>
      </c>
      <c r="F4" s="2"/>
    </row>
    <row r="5" spans="1:6" ht="15">
      <c r="A5" s="2" t="s">
        <v>3</v>
      </c>
      <c r="B5" s="8">
        <v>0</v>
      </c>
      <c r="C5" s="8">
        <v>0</v>
      </c>
      <c r="D5" s="8">
        <f t="shared" si="0"/>
        <v>0</v>
      </c>
      <c r="E5" s="8">
        <v>0</v>
      </c>
      <c r="F5" s="2"/>
    </row>
    <row r="6" spans="1:6" ht="87.75" customHeight="1">
      <c r="A6" s="2" t="s">
        <v>24</v>
      </c>
      <c r="B6" s="8">
        <v>2199345</v>
      </c>
      <c r="C6" s="8">
        <f>2388331+17000+106496</f>
        <v>2511827</v>
      </c>
      <c r="D6" s="8">
        <f t="shared" si="0"/>
        <v>2511827</v>
      </c>
      <c r="E6" s="8">
        <f>2500000+20000+192500</f>
        <v>2712500</v>
      </c>
      <c r="F6" s="9" t="s">
        <v>23</v>
      </c>
    </row>
    <row r="7" spans="1:6" ht="15">
      <c r="A7" s="2" t="s">
        <v>4</v>
      </c>
      <c r="B7" s="8">
        <v>0</v>
      </c>
      <c r="C7" s="8">
        <v>0</v>
      </c>
      <c r="D7" s="8">
        <f t="shared" si="0"/>
        <v>0</v>
      </c>
      <c r="E7" s="8">
        <v>0</v>
      </c>
      <c r="F7" s="2" t="s">
        <v>5</v>
      </c>
    </row>
    <row r="8" spans="1:6" ht="15">
      <c r="A8" s="2" t="s">
        <v>6</v>
      </c>
      <c r="B8" s="8">
        <v>0</v>
      </c>
      <c r="C8" s="8">
        <v>0</v>
      </c>
      <c r="D8" s="8">
        <f t="shared" si="0"/>
        <v>0</v>
      </c>
      <c r="E8" s="8">
        <v>0</v>
      </c>
      <c r="F8" s="2"/>
    </row>
    <row r="9" spans="1:6" ht="15">
      <c r="A9" s="2" t="s">
        <v>7</v>
      </c>
      <c r="B9" s="8">
        <v>48000</v>
      </c>
      <c r="C9" s="8">
        <v>45000</v>
      </c>
      <c r="D9" s="8">
        <f t="shared" si="0"/>
        <v>45000</v>
      </c>
      <c r="E9" s="8">
        <v>45000</v>
      </c>
      <c r="F9" s="2"/>
    </row>
    <row r="10" spans="1:6" ht="15">
      <c r="A10" s="2" t="s">
        <v>8</v>
      </c>
      <c r="B10" s="8">
        <v>190000</v>
      </c>
      <c r="C10" s="8">
        <v>187000</v>
      </c>
      <c r="D10" s="8">
        <f t="shared" si="0"/>
        <v>187000</v>
      </c>
      <c r="E10" s="8">
        <v>187000</v>
      </c>
      <c r="F10" s="2"/>
    </row>
    <row r="11" spans="1:6" ht="15">
      <c r="A11" s="2" t="s">
        <v>9</v>
      </c>
      <c r="B11" s="8">
        <v>23500</v>
      </c>
      <c r="C11" s="8">
        <v>23500</v>
      </c>
      <c r="D11" s="8">
        <f t="shared" si="0"/>
        <v>23500</v>
      </c>
      <c r="E11" s="8">
        <v>23500</v>
      </c>
      <c r="F11" s="2"/>
    </row>
    <row r="12" spans="1:6" ht="15">
      <c r="A12" s="6" t="s">
        <v>10</v>
      </c>
      <c r="B12" s="7">
        <f>SUM(B13:B16)</f>
        <v>2760845</v>
      </c>
      <c r="C12" s="7">
        <f>SUM(C13:C16)</f>
        <v>3067327</v>
      </c>
      <c r="D12" s="7">
        <f t="shared" si="0"/>
        <v>3067327</v>
      </c>
      <c r="E12" s="7">
        <f>SUM(E13:E16)</f>
        <v>3268000</v>
      </c>
      <c r="F12" s="2"/>
    </row>
    <row r="13" spans="1:6" ht="15">
      <c r="A13" s="2" t="s">
        <v>11</v>
      </c>
      <c r="B13" s="8">
        <v>2215000</v>
      </c>
      <c r="C13" s="8">
        <f>2388331-15489+106496</f>
        <v>2479338</v>
      </c>
      <c r="D13" s="8">
        <f t="shared" si="0"/>
        <v>2479338</v>
      </c>
      <c r="E13" s="8">
        <f>2500000+170000</f>
        <v>2670000</v>
      </c>
      <c r="F13" s="2"/>
    </row>
    <row r="14" spans="1:6" ht="15">
      <c r="A14" s="2" t="s">
        <v>12</v>
      </c>
      <c r="B14" s="8">
        <v>358845</v>
      </c>
      <c r="C14" s="8">
        <f>3067327-2479338-C16</f>
        <v>400989</v>
      </c>
      <c r="D14" s="8">
        <f t="shared" si="0"/>
        <v>400989</v>
      </c>
      <c r="E14" s="8">
        <f>E3-E13-E16</f>
        <v>411000</v>
      </c>
      <c r="F14" s="2"/>
    </row>
    <row r="15" spans="1:6" ht="15">
      <c r="A15" s="2" t="s">
        <v>13</v>
      </c>
      <c r="B15" s="8">
        <v>0</v>
      </c>
      <c r="C15" s="8">
        <v>0</v>
      </c>
      <c r="D15" s="8">
        <f t="shared" si="0"/>
        <v>0</v>
      </c>
      <c r="E15" s="8">
        <v>0</v>
      </c>
      <c r="F15" s="2"/>
    </row>
    <row r="16" spans="1:6" ht="14.25" customHeight="1">
      <c r="A16" s="2" t="s">
        <v>14</v>
      </c>
      <c r="B16" s="8">
        <v>187000</v>
      </c>
      <c r="C16" s="8">
        <v>187000</v>
      </c>
      <c r="D16" s="8">
        <f t="shared" si="0"/>
        <v>187000</v>
      </c>
      <c r="E16" s="8">
        <v>187000</v>
      </c>
      <c r="F16" s="9"/>
    </row>
    <row r="17" spans="1:6" ht="62.25" customHeight="1">
      <c r="A17" s="6" t="s">
        <v>15</v>
      </c>
      <c r="B17" s="7">
        <f>B3-B12</f>
        <v>0</v>
      </c>
      <c r="C17" s="7">
        <f>C3-C12</f>
        <v>0</v>
      </c>
      <c r="D17" s="7">
        <f>D3-D12</f>
        <v>0</v>
      </c>
      <c r="E17" s="7">
        <f>E3-E12</f>
        <v>0</v>
      </c>
      <c r="F17" s="12" t="s">
        <v>21</v>
      </c>
    </row>
    <row r="18" spans="1:6" ht="15">
      <c r="A18" s="10"/>
      <c r="F18" s="10"/>
    </row>
    <row r="19" ht="15">
      <c r="A19" s="10"/>
    </row>
    <row r="20" spans="1:2" ht="15">
      <c r="A20" s="1" t="s">
        <v>16</v>
      </c>
      <c r="B20" s="11"/>
    </row>
    <row r="21" spans="1:11" ht="15" customHeight="1">
      <c r="A21" s="28" t="s">
        <v>22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</row>
    <row r="22" spans="1:11" ht="1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</row>
    <row r="25" ht="15">
      <c r="C25" s="1" t="s">
        <v>43</v>
      </c>
    </row>
  </sheetData>
  <sheetProtection/>
  <mergeCells count="2">
    <mergeCell ref="A1:F1"/>
    <mergeCell ref="A21:K22"/>
  </mergeCells>
  <printOptions/>
  <pageMargins left="0.2362204724409449" right="0.2362204724409449" top="1.141732283464567" bottom="1.141732283464567" header="0.7480314960629921" footer="0.7480314960629921"/>
  <pageSetup fitToHeight="1" fitToWidth="1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M24" sqref="M24"/>
    </sheetView>
  </sheetViews>
  <sheetFormatPr defaultColWidth="9.00390625" defaultRowHeight="14.25"/>
  <cols>
    <col min="6" max="6" width="9.00390625" style="0" customWidth="1"/>
    <col min="7" max="7" width="13.25390625" style="0" customWidth="1"/>
    <col min="9" max="9" width="12.25390625" style="0" customWidth="1"/>
  </cols>
  <sheetData>
    <row r="1" spans="1:9" ht="15">
      <c r="A1" s="30" t="s">
        <v>25</v>
      </c>
      <c r="B1" s="30"/>
      <c r="C1" s="30"/>
      <c r="D1" s="30"/>
      <c r="E1" s="30"/>
      <c r="F1" s="30"/>
      <c r="G1" s="30"/>
      <c r="H1" s="30"/>
      <c r="I1" s="1"/>
    </row>
    <row r="2" spans="1:9" ht="15">
      <c r="A2" s="1"/>
      <c r="B2" s="1"/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9" ht="18.75" customHeight="1">
      <c r="A4" s="31" t="s">
        <v>41</v>
      </c>
      <c r="B4" s="31"/>
      <c r="C4" s="31"/>
      <c r="D4" s="31"/>
      <c r="E4" s="31"/>
      <c r="F4" s="31"/>
      <c r="G4" s="31"/>
      <c r="H4" s="31"/>
      <c r="I4" s="1"/>
    </row>
    <row r="5" spans="1:9" ht="15">
      <c r="A5" s="1"/>
      <c r="B5" s="1"/>
      <c r="C5" s="1"/>
      <c r="D5" s="1"/>
      <c r="E5" s="1"/>
      <c r="F5" s="1"/>
      <c r="G5" s="1"/>
      <c r="H5" s="1"/>
      <c r="I5" s="1"/>
    </row>
    <row r="6" spans="1:9" ht="15">
      <c r="A6" s="30"/>
      <c r="B6" s="30"/>
      <c r="C6" s="30"/>
      <c r="D6" s="30"/>
      <c r="E6" s="30"/>
      <c r="F6" s="30"/>
      <c r="G6" s="30"/>
      <c r="H6" s="30"/>
      <c r="I6" s="1"/>
    </row>
    <row r="7" spans="1:9" ht="15">
      <c r="A7" s="13"/>
      <c r="B7" s="13"/>
      <c r="C7" s="13"/>
      <c r="D7" s="13"/>
      <c r="E7" s="13"/>
      <c r="F7" s="13"/>
      <c r="G7" s="13"/>
      <c r="H7" s="13"/>
      <c r="I7" s="1"/>
    </row>
    <row r="8" spans="1:9" ht="18.75">
      <c r="A8" s="32" t="s">
        <v>26</v>
      </c>
      <c r="B8" s="14"/>
      <c r="C8" s="14"/>
      <c r="D8" s="14"/>
      <c r="E8" s="14"/>
      <c r="F8" s="14"/>
      <c r="G8" s="15">
        <v>2020</v>
      </c>
      <c r="H8" s="14"/>
      <c r="I8" s="15">
        <v>2021</v>
      </c>
    </row>
    <row r="9" spans="1:9" ht="15">
      <c r="A9" s="32"/>
      <c r="B9" s="16" t="s">
        <v>27</v>
      </c>
      <c r="C9" s="16"/>
      <c r="D9" s="16"/>
      <c r="E9" s="16"/>
      <c r="F9" s="16"/>
      <c r="G9" s="17">
        <v>3000000</v>
      </c>
      <c r="H9" s="16"/>
      <c r="I9" s="17">
        <v>3200000</v>
      </c>
    </row>
    <row r="10" spans="1:9" ht="15">
      <c r="A10" s="32"/>
      <c r="B10" s="16"/>
      <c r="C10" s="16"/>
      <c r="D10" s="16"/>
      <c r="E10" s="16"/>
      <c r="F10" s="16"/>
      <c r="G10" s="17"/>
      <c r="H10" s="16"/>
      <c r="I10" s="17"/>
    </row>
    <row r="11" spans="1:9" ht="15">
      <c r="A11" s="32"/>
      <c r="B11" s="16" t="s">
        <v>28</v>
      </c>
      <c r="C11" s="16"/>
      <c r="D11" s="16"/>
      <c r="E11" s="16"/>
      <c r="F11" s="16"/>
      <c r="G11" s="17">
        <v>45000</v>
      </c>
      <c r="H11" s="16"/>
      <c r="I11" s="17">
        <v>45000</v>
      </c>
    </row>
    <row r="12" spans="1:9" ht="15">
      <c r="A12" s="32"/>
      <c r="B12" s="16"/>
      <c r="C12" s="16"/>
      <c r="D12" s="16"/>
      <c r="E12" s="16"/>
      <c r="F12" s="16"/>
      <c r="G12" s="17"/>
      <c r="H12" s="16"/>
      <c r="I12" s="17"/>
    </row>
    <row r="13" spans="1:9" ht="15">
      <c r="A13" s="32"/>
      <c r="B13" s="16" t="s">
        <v>29</v>
      </c>
      <c r="C13" s="16"/>
      <c r="D13" s="16"/>
      <c r="E13" s="16"/>
      <c r="F13" s="16"/>
      <c r="G13" s="17">
        <v>23000</v>
      </c>
      <c r="H13" s="16"/>
      <c r="I13" s="17">
        <v>23000</v>
      </c>
    </row>
    <row r="14" spans="1:9" ht="15">
      <c r="A14" s="32"/>
      <c r="B14" s="16"/>
      <c r="C14" s="16"/>
      <c r="D14" s="16"/>
      <c r="E14" s="16"/>
      <c r="F14" s="16"/>
      <c r="G14" s="17"/>
      <c r="H14" s="16"/>
      <c r="I14" s="17"/>
    </row>
    <row r="15" spans="1:9" ht="15">
      <c r="A15" s="32"/>
      <c r="B15" s="16" t="s">
        <v>30</v>
      </c>
      <c r="C15" s="16"/>
      <c r="D15" s="16"/>
      <c r="E15" s="16"/>
      <c r="F15" s="16"/>
      <c r="G15" s="17">
        <v>190000</v>
      </c>
      <c r="H15" s="16"/>
      <c r="I15" s="17">
        <v>190000</v>
      </c>
    </row>
    <row r="16" spans="1:9" ht="15">
      <c r="A16" s="32"/>
      <c r="B16" s="16"/>
      <c r="C16" s="16"/>
      <c r="D16" s="16"/>
      <c r="E16" s="16"/>
      <c r="F16" s="16"/>
      <c r="G16" s="17"/>
      <c r="H16" s="16"/>
      <c r="I16" s="17"/>
    </row>
    <row r="17" spans="1:9" ht="18.75">
      <c r="A17" s="32"/>
      <c r="B17" s="14" t="s">
        <v>31</v>
      </c>
      <c r="C17" s="14"/>
      <c r="D17" s="14"/>
      <c r="E17" s="14"/>
      <c r="F17" s="14"/>
      <c r="G17" s="18">
        <f>SUM(G9:G15)</f>
        <v>3258000</v>
      </c>
      <c r="H17" s="19"/>
      <c r="I17" s="18">
        <f>SUM(I9:I15)</f>
        <v>3458000</v>
      </c>
    </row>
    <row r="18" spans="1:9" ht="15">
      <c r="A18" s="1"/>
      <c r="B18" s="1"/>
      <c r="C18" s="1"/>
      <c r="D18" s="1"/>
      <c r="E18" s="1"/>
      <c r="F18" s="1"/>
      <c r="G18" s="20"/>
      <c r="H18" s="1"/>
      <c r="I18" s="1"/>
    </row>
    <row r="19" spans="1:9" ht="15">
      <c r="A19" s="1"/>
      <c r="B19" s="1"/>
      <c r="C19" s="1"/>
      <c r="D19" s="1"/>
      <c r="E19" s="1"/>
      <c r="F19" s="1"/>
      <c r="G19" s="20"/>
      <c r="H19" s="1"/>
      <c r="I19" s="1"/>
    </row>
    <row r="20" spans="1:9" ht="18.75">
      <c r="A20" s="21"/>
      <c r="B20" s="22"/>
      <c r="C20" s="14"/>
      <c r="D20" s="14"/>
      <c r="E20" s="14"/>
      <c r="F20" s="14"/>
      <c r="G20" s="23">
        <v>2020</v>
      </c>
      <c r="H20" s="24"/>
      <c r="I20" s="21">
        <v>2021</v>
      </c>
    </row>
    <row r="21" spans="1:9" ht="15">
      <c r="A21" s="33" t="s">
        <v>32</v>
      </c>
      <c r="B21" s="25" t="s">
        <v>33</v>
      </c>
      <c r="C21" s="25"/>
      <c r="D21" s="25"/>
      <c r="E21" s="25"/>
      <c r="F21" s="25"/>
      <c r="G21" s="26">
        <f>120000</f>
        <v>120000</v>
      </c>
      <c r="H21" s="25"/>
      <c r="I21" s="26">
        <f>120000</f>
        <v>120000</v>
      </c>
    </row>
    <row r="22" spans="1:9" ht="15">
      <c r="A22" s="33"/>
      <c r="B22" s="16"/>
      <c r="C22" s="16"/>
      <c r="D22" s="16"/>
      <c r="E22" s="16"/>
      <c r="F22" s="16"/>
      <c r="G22" s="17"/>
      <c r="H22" s="16"/>
      <c r="I22" s="17"/>
    </row>
    <row r="23" spans="1:9" ht="15">
      <c r="A23" s="33"/>
      <c r="B23" s="16" t="s">
        <v>34</v>
      </c>
      <c r="C23" s="16"/>
      <c r="D23" s="16"/>
      <c r="E23" s="16"/>
      <c r="F23" s="16"/>
      <c r="G23" s="17">
        <v>20000</v>
      </c>
      <c r="H23" s="16"/>
      <c r="I23" s="17">
        <v>20000</v>
      </c>
    </row>
    <row r="24" spans="1:9" ht="15">
      <c r="A24" s="33"/>
      <c r="B24" s="16"/>
      <c r="C24" s="16"/>
      <c r="D24" s="16"/>
      <c r="E24" s="16"/>
      <c r="F24" s="16"/>
      <c r="G24" s="17"/>
      <c r="H24" s="16"/>
      <c r="I24" s="17"/>
    </row>
    <row r="25" spans="1:9" ht="15">
      <c r="A25" s="33"/>
      <c r="B25" s="16" t="s">
        <v>35</v>
      </c>
      <c r="C25" s="16"/>
      <c r="D25" s="16"/>
      <c r="E25" s="16"/>
      <c r="F25" s="16"/>
      <c r="G25" s="17">
        <v>25000</v>
      </c>
      <c r="H25" s="16"/>
      <c r="I25" s="17">
        <v>25000</v>
      </c>
    </row>
    <row r="26" spans="1:9" ht="15">
      <c r="A26" s="33"/>
      <c r="B26" s="16"/>
      <c r="C26" s="16"/>
      <c r="D26" s="16"/>
      <c r="E26" s="16"/>
      <c r="F26" s="16"/>
      <c r="G26" s="17"/>
      <c r="H26" s="16"/>
      <c r="I26" s="17"/>
    </row>
    <row r="27" spans="1:9" ht="15">
      <c r="A27" s="33"/>
      <c r="B27" s="16" t="s">
        <v>36</v>
      </c>
      <c r="C27" s="16"/>
      <c r="D27" s="16"/>
      <c r="E27" s="16"/>
      <c r="F27" s="16"/>
      <c r="G27" s="17">
        <v>2700000</v>
      </c>
      <c r="H27" s="16"/>
      <c r="I27" s="17">
        <v>2900000</v>
      </c>
    </row>
    <row r="28" spans="1:9" ht="15">
      <c r="A28" s="33"/>
      <c r="B28" s="16"/>
      <c r="C28" s="16"/>
      <c r="D28" s="16"/>
      <c r="E28" s="16"/>
      <c r="F28" s="16"/>
      <c r="G28" s="17"/>
      <c r="H28" s="16"/>
      <c r="I28" s="17"/>
    </row>
    <row r="29" spans="1:9" ht="15">
      <c r="A29" s="33"/>
      <c r="B29" s="16" t="s">
        <v>37</v>
      </c>
      <c r="C29" s="16"/>
      <c r="D29" s="16"/>
      <c r="E29" s="16"/>
      <c r="F29" s="16"/>
      <c r="G29" s="17">
        <v>70000</v>
      </c>
      <c r="H29" s="16"/>
      <c r="I29" s="17">
        <v>70000</v>
      </c>
    </row>
    <row r="30" spans="1:9" ht="15">
      <c r="A30" s="33"/>
      <c r="B30" s="16"/>
      <c r="C30" s="16"/>
      <c r="D30" s="16"/>
      <c r="E30" s="16"/>
      <c r="F30" s="16"/>
      <c r="G30" s="17"/>
      <c r="H30" s="16"/>
      <c r="I30" s="17"/>
    </row>
    <row r="31" spans="1:9" ht="15">
      <c r="A31" s="33"/>
      <c r="B31" s="16" t="s">
        <v>38</v>
      </c>
      <c r="C31" s="16"/>
      <c r="D31" s="16"/>
      <c r="E31" s="16"/>
      <c r="F31" s="16"/>
      <c r="G31" s="17">
        <v>133000</v>
      </c>
      <c r="H31" s="16"/>
      <c r="I31" s="17">
        <v>133000</v>
      </c>
    </row>
    <row r="32" spans="1:9" ht="15">
      <c r="A32" s="33"/>
      <c r="B32" s="16"/>
      <c r="C32" s="16"/>
      <c r="D32" s="16"/>
      <c r="E32" s="16"/>
      <c r="F32" s="16"/>
      <c r="G32" s="17"/>
      <c r="H32" s="16"/>
      <c r="I32" s="17"/>
    </row>
    <row r="33" spans="1:9" ht="15">
      <c r="A33" s="33"/>
      <c r="B33" s="16" t="s">
        <v>39</v>
      </c>
      <c r="C33" s="16"/>
      <c r="D33" s="16"/>
      <c r="E33" s="16"/>
      <c r="F33" s="16"/>
      <c r="G33" s="17">
        <v>190000</v>
      </c>
      <c r="H33" s="16"/>
      <c r="I33" s="17">
        <v>190000</v>
      </c>
    </row>
    <row r="34" spans="1:9" ht="15">
      <c r="A34" s="33"/>
      <c r="B34" s="16"/>
      <c r="C34" s="16"/>
      <c r="D34" s="16"/>
      <c r="E34" s="16"/>
      <c r="F34" s="16"/>
      <c r="G34" s="17"/>
      <c r="H34" s="16"/>
      <c r="I34" s="17"/>
    </row>
    <row r="35" spans="1:9" ht="15">
      <c r="A35" s="33"/>
      <c r="B35" s="16" t="s">
        <v>40</v>
      </c>
      <c r="C35" s="16"/>
      <c r="D35" s="16"/>
      <c r="E35" s="16"/>
      <c r="F35" s="16"/>
      <c r="G35" s="17">
        <v>0</v>
      </c>
      <c r="H35" s="16"/>
      <c r="I35" s="17">
        <v>0</v>
      </c>
    </row>
    <row r="36" spans="1:9" ht="15">
      <c r="A36" s="33"/>
      <c r="B36" s="16"/>
      <c r="C36" s="16"/>
      <c r="D36" s="16"/>
      <c r="E36" s="16"/>
      <c r="F36" s="16"/>
      <c r="G36" s="17"/>
      <c r="H36" s="16"/>
      <c r="I36" s="17"/>
    </row>
    <row r="37" spans="1:9" ht="15">
      <c r="A37" s="33"/>
      <c r="B37" s="16"/>
      <c r="C37" s="16"/>
      <c r="D37" s="16"/>
      <c r="E37" s="16"/>
      <c r="F37" s="16"/>
      <c r="G37" s="17"/>
      <c r="H37" s="16"/>
      <c r="I37" s="17"/>
    </row>
    <row r="38" spans="1:9" ht="18.75">
      <c r="A38" s="33"/>
      <c r="B38" s="22" t="s">
        <v>31</v>
      </c>
      <c r="C38" s="14"/>
      <c r="D38" s="14"/>
      <c r="E38" s="14"/>
      <c r="F38" s="14"/>
      <c r="G38" s="18">
        <f>SUM(G21:G37)</f>
        <v>3258000</v>
      </c>
      <c r="H38" s="19"/>
      <c r="I38" s="18">
        <f>SUM(I21:I37)</f>
        <v>3458000</v>
      </c>
    </row>
    <row r="39" spans="1:9" ht="15">
      <c r="A39" s="1"/>
      <c r="B39" s="1"/>
      <c r="C39" s="1"/>
      <c r="D39" s="1"/>
      <c r="E39" s="1"/>
      <c r="F39" s="1"/>
      <c r="G39" s="20"/>
      <c r="H39" s="1"/>
      <c r="I39" s="1"/>
    </row>
    <row r="40" spans="1:9" ht="15">
      <c r="A40" s="1"/>
      <c r="B40" s="1"/>
      <c r="C40" s="1"/>
      <c r="D40" s="1"/>
      <c r="E40" s="1"/>
      <c r="F40" s="1"/>
      <c r="G40" s="20"/>
      <c r="H40" s="1"/>
      <c r="I40" s="1"/>
    </row>
    <row r="41" spans="1:9" ht="15">
      <c r="A41" s="1"/>
      <c r="B41" s="1"/>
      <c r="C41" s="1"/>
      <c r="D41" s="1"/>
      <c r="E41" s="1"/>
      <c r="F41" s="1"/>
      <c r="G41" s="20"/>
      <c r="H41" s="1"/>
      <c r="I41" s="1"/>
    </row>
    <row r="42" spans="1:9" ht="15">
      <c r="A42" s="1"/>
      <c r="B42" s="1"/>
      <c r="C42" s="1"/>
      <c r="D42" s="1"/>
      <c r="E42" s="1"/>
      <c r="F42" s="1"/>
      <c r="G42" s="20"/>
      <c r="H42" s="1"/>
      <c r="I42" s="1"/>
    </row>
    <row r="43" spans="1:9" ht="15">
      <c r="A43" s="1"/>
      <c r="B43" s="1"/>
      <c r="C43" s="1"/>
      <c r="D43" s="1"/>
      <c r="E43" s="1"/>
      <c r="F43" s="29" t="s">
        <v>44</v>
      </c>
      <c r="G43" s="29"/>
      <c r="H43" s="1"/>
      <c r="I43" s="1"/>
    </row>
    <row r="44" spans="1:9" ht="15">
      <c r="A44" s="1"/>
      <c r="B44" s="1"/>
      <c r="C44" s="1"/>
      <c r="D44" s="1"/>
      <c r="E44" s="1"/>
      <c r="F44" s="29"/>
      <c r="G44" s="29"/>
      <c r="H44" s="1"/>
      <c r="I44" s="1"/>
    </row>
  </sheetData>
  <sheetProtection/>
  <mergeCells count="7">
    <mergeCell ref="F44:G44"/>
    <mergeCell ref="A1:H1"/>
    <mergeCell ref="A4:H4"/>
    <mergeCell ref="A6:H6"/>
    <mergeCell ref="A8:A17"/>
    <mergeCell ref="A21:A38"/>
    <mergeCell ref="F43:G43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Lifebook</dc:creator>
  <cp:keywords/>
  <dc:description/>
  <cp:lastModifiedBy>Lifebook</cp:lastModifiedBy>
  <cp:lastPrinted>2018-11-27T10:59:16Z</cp:lastPrinted>
  <dcterms:created xsi:type="dcterms:W3CDTF">2019-01-10T06:18:43Z</dcterms:created>
  <dcterms:modified xsi:type="dcterms:W3CDTF">2019-01-10T06:37:17Z</dcterms:modified>
  <cp:category/>
  <cp:version/>
  <cp:contentType/>
  <cp:contentStatus/>
</cp:coreProperties>
</file>